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9720" windowHeight="6540" tabRatio="875" activeTab="3"/>
  </bookViews>
  <sheets>
    <sheet name="RGS" sheetId="1" r:id="rId1"/>
    <sheet name="RGS corrigido 1a. regata" sheetId="2" r:id="rId2"/>
    <sheet name="RGS Corrigido 2a. regata" sheetId="3" r:id="rId3"/>
    <sheet name="RGS Corrigido 3a. Regata" sheetId="4" r:id="rId4"/>
  </sheets>
  <definedNames/>
  <calcPr fullCalcOnLoad="1"/>
</workbook>
</file>

<file path=xl/sharedStrings.xml><?xml version="1.0" encoding="utf-8"?>
<sst xmlns="http://schemas.openxmlformats.org/spreadsheetml/2006/main" count="167" uniqueCount="58">
  <si>
    <t>R 1</t>
  </si>
  <si>
    <t>TMFAA</t>
  </si>
  <si>
    <t>H</t>
  </si>
  <si>
    <t>M</t>
  </si>
  <si>
    <t>S</t>
  </si>
  <si>
    <t>Largada:</t>
  </si>
  <si>
    <t>Pontos</t>
  </si>
  <si>
    <t>Tempo Corrigido</t>
  </si>
  <si>
    <t>Comandante</t>
  </si>
  <si>
    <t>R 2</t>
  </si>
  <si>
    <r>
      <t xml:space="preserve">Regata: </t>
    </r>
    <r>
      <rPr>
        <b/>
        <sz val="9"/>
        <color indexed="10"/>
        <rFont val="Arial"/>
        <family val="2"/>
      </rPr>
      <t>01</t>
    </r>
  </si>
  <si>
    <t>Col</t>
  </si>
  <si>
    <t>Barco</t>
  </si>
  <si>
    <t>Clube</t>
  </si>
  <si>
    <t>Reg. Média</t>
  </si>
  <si>
    <t>Barla-sota</t>
  </si>
  <si>
    <t>Total</t>
  </si>
  <si>
    <t>de</t>
  </si>
  <si>
    <t>Cat.</t>
  </si>
  <si>
    <t>Comte</t>
  </si>
  <si>
    <t>Chegada</t>
  </si>
  <si>
    <t>Tempo Real</t>
  </si>
  <si>
    <t xml:space="preserve">                     CLUBE DOS JANGADEIROS</t>
  </si>
  <si>
    <t xml:space="preserve">                   CLASSE RGS</t>
  </si>
  <si>
    <t>14</t>
  </si>
  <si>
    <t xml:space="preserve">     CLASSE RGS</t>
  </si>
  <si>
    <t xml:space="preserve">                    I COPA EVBL DE OCEANO</t>
  </si>
  <si>
    <t xml:space="preserve">  CLUBE DOS JANGADEIROS</t>
  </si>
  <si>
    <t xml:space="preserve">                             Porto Alegre,05 E 06/07/2014</t>
  </si>
  <si>
    <t xml:space="preserve">                             Porto Alegre, 05 E 06/07/2014</t>
  </si>
  <si>
    <r>
      <t>Dia:</t>
    </r>
    <r>
      <rPr>
        <b/>
        <sz val="9"/>
        <rFont val="Arial"/>
        <family val="2"/>
      </rPr>
      <t xml:space="preserve"> 05/07/14</t>
    </r>
  </si>
  <si>
    <t>13</t>
  </si>
  <si>
    <t>10</t>
  </si>
  <si>
    <t>00</t>
  </si>
  <si>
    <t>MAGIA BLACK</t>
  </si>
  <si>
    <t>Rdorigo Porto Castro</t>
  </si>
  <si>
    <t>NOA NOA II</t>
  </si>
  <si>
    <t>Roberto Ilhescas</t>
  </si>
  <si>
    <t>CDJ</t>
  </si>
  <si>
    <t>TÁQUION</t>
  </si>
  <si>
    <t>Fábio Ribas</t>
  </si>
  <si>
    <t>Dia:06/07/2014</t>
  </si>
  <si>
    <r>
      <t xml:space="preserve">Regata: </t>
    </r>
    <r>
      <rPr>
        <b/>
        <sz val="9"/>
        <color indexed="10"/>
        <rFont val="Arial"/>
        <family val="2"/>
      </rPr>
      <t>02</t>
    </r>
  </si>
  <si>
    <r>
      <t>Dia:</t>
    </r>
    <r>
      <rPr>
        <b/>
        <sz val="9"/>
        <rFont val="Arial"/>
        <family val="2"/>
      </rPr>
      <t xml:space="preserve"> 06/07/14</t>
    </r>
  </si>
  <si>
    <r>
      <t xml:space="preserve">Regata: </t>
    </r>
    <r>
      <rPr>
        <b/>
        <sz val="9"/>
        <color indexed="10"/>
        <rFont val="Arial"/>
        <family val="2"/>
      </rPr>
      <t>03</t>
    </r>
  </si>
  <si>
    <t>R 3</t>
  </si>
  <si>
    <t>Barla-Sota</t>
  </si>
  <si>
    <t>29</t>
  </si>
  <si>
    <r>
      <t xml:space="preserve">Percurso: </t>
    </r>
    <r>
      <rPr>
        <b/>
        <sz val="9"/>
        <rFont val="Arial"/>
        <family val="2"/>
      </rPr>
      <t>Regata Média</t>
    </r>
  </si>
  <si>
    <r>
      <t xml:space="preserve">Percurso: </t>
    </r>
    <r>
      <rPr>
        <b/>
        <sz val="9"/>
        <rFont val="Arial"/>
        <family val="2"/>
      </rPr>
      <t>Regata Barla-Sota</t>
    </r>
  </si>
  <si>
    <r>
      <t xml:space="preserve">Percurso: </t>
    </r>
    <r>
      <rPr>
        <b/>
        <sz val="9"/>
        <rFont val="Arial"/>
        <family val="2"/>
      </rPr>
      <t>Regata Barla Sota</t>
    </r>
  </si>
  <si>
    <t xml:space="preserve">                                                I COPA EVBL DE OCEANO</t>
  </si>
  <si>
    <t xml:space="preserve">                   Porto Alegre, 05 e 06 de Julho de 2014</t>
  </si>
  <si>
    <t>Roberto Ilhescas (5)</t>
  </si>
  <si>
    <t>Rdorigo Porto Castro (6)</t>
  </si>
  <si>
    <t>Fábio Ribas (4)</t>
  </si>
  <si>
    <t>15</t>
  </si>
  <si>
    <t>39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</si>
</sst>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#"/>
    <numFmt numFmtId="177" formatCode="00"/>
    <numFmt numFmtId="178" formatCode="0.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8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78" fontId="8" fillId="0" borderId="1" xfId="0" applyNumberFormat="1" applyFont="1" applyBorder="1" applyAlignment="1">
      <alignment horizontal="center"/>
    </xf>
    <xf numFmtId="178" fontId="8" fillId="0" borderId="3" xfId="0" applyNumberFormat="1" applyFont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2" fontId="13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176" fontId="8" fillId="0" borderId="2" xfId="0" applyNumberFormat="1" applyFont="1" applyBorder="1" applyAlignment="1">
      <alignment horizontal="center"/>
    </xf>
    <xf numFmtId="177" fontId="8" fillId="0" borderId="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8" fillId="0" borderId="4" xfId="0" applyFont="1" applyBorder="1" applyAlignment="1">
      <alignment/>
    </xf>
    <xf numFmtId="177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7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1</xdr:col>
      <xdr:colOff>666750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0</xdr:row>
      <xdr:rowOff>219075</xdr:rowOff>
    </xdr:from>
    <xdr:to>
      <xdr:col>10</xdr:col>
      <xdr:colOff>371475</xdr:colOff>
      <xdr:row>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190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0</xdr:row>
      <xdr:rowOff>209550</xdr:rowOff>
    </xdr:from>
    <xdr:to>
      <xdr:col>30</xdr:col>
      <xdr:colOff>95250</xdr:colOff>
      <xdr:row>3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133350</xdr:rowOff>
    </xdr:from>
    <xdr:to>
      <xdr:col>1</xdr:col>
      <xdr:colOff>657225</xdr:colOff>
      <xdr:row>3</xdr:row>
      <xdr:rowOff>47625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33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0</xdr:row>
      <xdr:rowOff>209550</xdr:rowOff>
    </xdr:from>
    <xdr:to>
      <xdr:col>30</xdr:col>
      <xdr:colOff>95250</xdr:colOff>
      <xdr:row>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133350</xdr:rowOff>
    </xdr:from>
    <xdr:to>
      <xdr:col>1</xdr:col>
      <xdr:colOff>657225</xdr:colOff>
      <xdr:row>3</xdr:row>
      <xdr:rowOff>47625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33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0</xdr:row>
      <xdr:rowOff>209550</xdr:rowOff>
    </xdr:from>
    <xdr:to>
      <xdr:col>30</xdr:col>
      <xdr:colOff>95250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133350</xdr:rowOff>
    </xdr:from>
    <xdr:to>
      <xdr:col>1</xdr:col>
      <xdr:colOff>657225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33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2"/>
  <sheetViews>
    <sheetView showGridLines="0" workbookViewId="0" topLeftCell="A1">
      <selection activeCell="C26" sqref="C26"/>
    </sheetView>
  </sheetViews>
  <sheetFormatPr defaultColWidth="9.140625" defaultRowHeight="22.5" customHeight="1"/>
  <cols>
    <col min="1" max="1" width="4.140625" style="1" customWidth="1"/>
    <col min="2" max="2" width="22.57421875" style="0" bestFit="1" customWidth="1"/>
    <col min="3" max="3" width="23.8515625" style="0" customWidth="1"/>
    <col min="4" max="4" width="5.57421875" style="1" bestFit="1" customWidth="1"/>
    <col min="5" max="10" width="5.8515625" style="1" customWidth="1"/>
    <col min="11" max="11" width="6.57421875" style="1" bestFit="1" customWidth="1"/>
  </cols>
  <sheetData>
    <row r="2" spans="1:11" ht="18.7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31" ht="22.5" customHeight="1">
      <c r="A3" s="48" t="s">
        <v>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11" ht="16.5" customHeight="1">
      <c r="A4" s="46" t="s">
        <v>52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33" customHeight="1">
      <c r="A5" s="47" t="s">
        <v>25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4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2.75" customHeight="1">
      <c r="A7" s="35"/>
      <c r="B7" s="41" t="s">
        <v>12</v>
      </c>
      <c r="C7" s="41" t="s">
        <v>8</v>
      </c>
      <c r="D7" s="41" t="s">
        <v>13</v>
      </c>
      <c r="E7" s="40" t="s">
        <v>0</v>
      </c>
      <c r="F7" s="40"/>
      <c r="G7" s="40" t="s">
        <v>9</v>
      </c>
      <c r="H7" s="40"/>
      <c r="I7" s="40" t="s">
        <v>45</v>
      </c>
      <c r="J7" s="40"/>
      <c r="K7" s="35" t="s">
        <v>16</v>
      </c>
    </row>
    <row r="8" spans="1:11" ht="12.75">
      <c r="A8" s="33" t="s">
        <v>11</v>
      </c>
      <c r="B8" s="41"/>
      <c r="C8" s="41"/>
      <c r="D8" s="41"/>
      <c r="E8" s="39">
        <v>41825</v>
      </c>
      <c r="F8" s="40"/>
      <c r="G8" s="39">
        <v>41826</v>
      </c>
      <c r="H8" s="40"/>
      <c r="I8" s="39">
        <v>41826</v>
      </c>
      <c r="J8" s="40"/>
      <c r="K8" s="33" t="s">
        <v>17</v>
      </c>
    </row>
    <row r="9" spans="1:11" s="2" customFormat="1" ht="13.5">
      <c r="A9" s="34"/>
      <c r="B9" s="42"/>
      <c r="C9" s="41"/>
      <c r="D9" s="41"/>
      <c r="E9" s="37" t="s">
        <v>14</v>
      </c>
      <c r="F9" s="38"/>
      <c r="G9" s="43" t="s">
        <v>46</v>
      </c>
      <c r="H9" s="44"/>
      <c r="I9" s="37" t="s">
        <v>15</v>
      </c>
      <c r="J9" s="38"/>
      <c r="K9" s="34" t="s">
        <v>6</v>
      </c>
    </row>
    <row r="10" spans="1:11" s="2" customFormat="1" ht="19.5" customHeight="1">
      <c r="A10" s="36">
        <v>1</v>
      </c>
      <c r="B10" s="12" t="s">
        <v>36</v>
      </c>
      <c r="C10" s="14" t="s">
        <v>53</v>
      </c>
      <c r="D10" s="13" t="s">
        <v>38</v>
      </c>
      <c r="E10" s="13"/>
      <c r="F10" s="13">
        <v>1</v>
      </c>
      <c r="G10" s="13"/>
      <c r="H10" s="13">
        <v>1</v>
      </c>
      <c r="I10" s="13"/>
      <c r="J10" s="13">
        <v>2</v>
      </c>
      <c r="K10" s="28">
        <f>SUM(F10:J10)</f>
        <v>4</v>
      </c>
    </row>
    <row r="11" spans="1:11" s="2" customFormat="1" ht="19.5" customHeight="1">
      <c r="A11" s="36">
        <v>2</v>
      </c>
      <c r="B11" s="29" t="s">
        <v>34</v>
      </c>
      <c r="C11" s="14" t="s">
        <v>54</v>
      </c>
      <c r="D11" s="13" t="s">
        <v>38</v>
      </c>
      <c r="E11" s="13"/>
      <c r="F11" s="13">
        <v>2</v>
      </c>
      <c r="G11" s="13"/>
      <c r="H11" s="13">
        <v>2</v>
      </c>
      <c r="I11" s="13"/>
      <c r="J11" s="13">
        <v>1</v>
      </c>
      <c r="K11" s="28">
        <f>SUM(F11:J11)</f>
        <v>5</v>
      </c>
    </row>
    <row r="12" spans="1:11" s="2" customFormat="1" ht="19.5" customHeight="1">
      <c r="A12" s="36">
        <v>3</v>
      </c>
      <c r="B12" s="12" t="s">
        <v>39</v>
      </c>
      <c r="C12" s="14" t="s">
        <v>55</v>
      </c>
      <c r="D12" s="13" t="s">
        <v>38</v>
      </c>
      <c r="E12" s="13"/>
      <c r="F12" s="13">
        <v>3</v>
      </c>
      <c r="G12" s="13"/>
      <c r="H12" s="13">
        <v>3</v>
      </c>
      <c r="I12" s="13"/>
      <c r="J12" s="13">
        <v>3</v>
      </c>
      <c r="K12" s="28">
        <f>SUM(F12:J12)</f>
        <v>9</v>
      </c>
    </row>
  </sheetData>
  <mergeCells count="17">
    <mergeCell ref="G8:H8"/>
    <mergeCell ref="G9:H9"/>
    <mergeCell ref="A2:K2"/>
    <mergeCell ref="A4:K4"/>
    <mergeCell ref="A6:K6"/>
    <mergeCell ref="A5:K5"/>
    <mergeCell ref="A3:AE3"/>
    <mergeCell ref="I9:J9"/>
    <mergeCell ref="I8:J8"/>
    <mergeCell ref="B7:B9"/>
    <mergeCell ref="I7:J7"/>
    <mergeCell ref="E8:F8"/>
    <mergeCell ref="C7:C9"/>
    <mergeCell ref="D7:D9"/>
    <mergeCell ref="E7:F7"/>
    <mergeCell ref="E9:F9"/>
    <mergeCell ref="G7:H7"/>
  </mergeCells>
  <printOptions/>
  <pageMargins left="0.45" right="0.32" top="1" bottom="1" header="0.492125985" footer="0.49212598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1:AE10"/>
  <sheetViews>
    <sheetView showGridLines="0" workbookViewId="0" topLeftCell="A1">
      <selection activeCell="H8" sqref="H8"/>
    </sheetView>
  </sheetViews>
  <sheetFormatPr defaultColWidth="9.140625" defaultRowHeight="12.75"/>
  <cols>
    <col min="1" max="1" width="4.28125" style="0" bestFit="1" customWidth="1"/>
    <col min="2" max="2" width="13.140625" style="1" bestFit="1" customWidth="1"/>
    <col min="3" max="3" width="24.00390625" style="0" bestFit="1" customWidth="1"/>
    <col min="4" max="4" width="5.57421875" style="0" bestFit="1" customWidth="1"/>
    <col min="5" max="5" width="6.00390625" style="0" hidden="1" customWidth="1"/>
    <col min="6" max="6" width="6.57421875" style="0" bestFit="1" customWidth="1"/>
    <col min="7" max="7" width="1.57421875" style="0" customWidth="1"/>
    <col min="8" max="8" width="3.57421875" style="0" bestFit="1" customWidth="1"/>
    <col min="9" max="10" width="4.00390625" style="0" bestFit="1" customWidth="1"/>
    <col min="11" max="11" width="1.28515625" style="0" hidden="1" customWidth="1"/>
    <col min="12" max="12" width="1.7109375" style="0" hidden="1" customWidth="1"/>
    <col min="13" max="13" width="0.13671875" style="0" hidden="1" customWidth="1"/>
    <col min="14" max="14" width="2.57421875" style="0" customWidth="1"/>
    <col min="15" max="15" width="1.28515625" style="0" hidden="1" customWidth="1"/>
    <col min="16" max="16" width="4.421875" style="0" hidden="1" customWidth="1"/>
    <col min="17" max="21" width="2.7109375" style="1" customWidth="1"/>
    <col min="22" max="22" width="2.140625" style="1" bestFit="1" customWidth="1"/>
    <col min="23" max="23" width="8.00390625" style="1" hidden="1" customWidth="1"/>
    <col min="24" max="24" width="1.8515625" style="1" hidden="1" customWidth="1"/>
    <col min="25" max="25" width="1.7109375" style="1" customWidth="1"/>
    <col min="26" max="31" width="2.7109375" style="1" customWidth="1"/>
  </cols>
  <sheetData>
    <row r="1" spans="1:31" ht="27.7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22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6.5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/>
    </row>
    <row r="4" spans="1:31" ht="30" customHeight="1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ht="27" customHeight="1">
      <c r="A5" s="54" t="s">
        <v>30</v>
      </c>
      <c r="B5" s="54"/>
      <c r="C5" s="6"/>
      <c r="D5" s="6"/>
      <c r="E5" s="6"/>
      <c r="F5" s="54" t="s">
        <v>5</v>
      </c>
      <c r="G5" s="54"/>
      <c r="H5" s="7" t="s">
        <v>31</v>
      </c>
      <c r="I5" s="8" t="s">
        <v>32</v>
      </c>
      <c r="J5" s="8" t="s">
        <v>33</v>
      </c>
      <c r="K5" s="5"/>
      <c r="L5" s="5"/>
      <c r="M5" s="9"/>
      <c r="N5" s="10"/>
      <c r="O5" s="10"/>
      <c r="P5" s="10"/>
      <c r="Q5" s="55" t="s">
        <v>10</v>
      </c>
      <c r="R5" s="55"/>
      <c r="S5" s="55"/>
      <c r="T5" s="55"/>
      <c r="U5" s="56" t="s">
        <v>48</v>
      </c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2:31" ht="12.75">
      <c r="B6" s="50"/>
      <c r="C6" s="50"/>
      <c r="D6" s="50"/>
      <c r="E6" s="50"/>
      <c r="F6" s="50"/>
      <c r="G6" s="50"/>
      <c r="H6" s="50"/>
      <c r="I6" s="50"/>
      <c r="J6" s="50"/>
      <c r="K6" s="5"/>
      <c r="L6" s="5"/>
      <c r="M6" s="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6.5" customHeight="1">
      <c r="A7" s="3" t="s">
        <v>11</v>
      </c>
      <c r="B7" s="3" t="s">
        <v>12</v>
      </c>
      <c r="C7" s="3" t="s">
        <v>19</v>
      </c>
      <c r="D7" s="3" t="s">
        <v>13</v>
      </c>
      <c r="E7" s="3" t="s">
        <v>18</v>
      </c>
      <c r="F7" s="3" t="s">
        <v>1</v>
      </c>
      <c r="G7" s="51" t="s">
        <v>20</v>
      </c>
      <c r="H7" s="52"/>
      <c r="I7" s="52"/>
      <c r="J7" s="53"/>
      <c r="K7" s="4"/>
      <c r="L7" s="4"/>
      <c r="M7" s="4"/>
      <c r="N7" s="51" t="s">
        <v>7</v>
      </c>
      <c r="O7" s="52"/>
      <c r="P7" s="52"/>
      <c r="Q7" s="52"/>
      <c r="R7" s="52"/>
      <c r="S7" s="52"/>
      <c r="T7" s="52"/>
      <c r="U7" s="52"/>
      <c r="V7" s="53"/>
      <c r="W7" s="3"/>
      <c r="X7" s="3"/>
      <c r="Y7" s="51" t="s">
        <v>21</v>
      </c>
      <c r="Z7" s="52"/>
      <c r="AA7" s="52"/>
      <c r="AB7" s="52"/>
      <c r="AC7" s="52"/>
      <c r="AD7" s="52"/>
      <c r="AE7" s="53"/>
    </row>
    <row r="8" spans="1:31" ht="23.25" customHeight="1">
      <c r="A8" s="28">
        <v>1</v>
      </c>
      <c r="B8" s="12" t="s">
        <v>36</v>
      </c>
      <c r="C8" s="14" t="s">
        <v>37</v>
      </c>
      <c r="D8" s="13" t="s">
        <v>38</v>
      </c>
      <c r="E8" s="13"/>
      <c r="F8" s="15">
        <v>0.8753</v>
      </c>
      <c r="G8" s="16"/>
      <c r="H8" s="17">
        <v>15</v>
      </c>
      <c r="I8" s="17">
        <v>27</v>
      </c>
      <c r="J8" s="18">
        <v>48</v>
      </c>
      <c r="K8" s="5"/>
      <c r="L8" s="5"/>
      <c r="M8" s="5"/>
      <c r="N8" s="20">
        <f>((H8-$H$5)*3600+(I8-$I$5)*60+(J8-$J$5))*F8</f>
        <v>7236.9803999999995</v>
      </c>
      <c r="O8" s="21"/>
      <c r="P8" s="21"/>
      <c r="Q8" s="22">
        <f>INT(N8/3600)</f>
        <v>2</v>
      </c>
      <c r="R8" s="11" t="s">
        <v>2</v>
      </c>
      <c r="S8" s="22">
        <f>INT(MOD(N8,3600)/60)</f>
        <v>0</v>
      </c>
      <c r="T8" s="11" t="s">
        <v>3</v>
      </c>
      <c r="U8" s="23">
        <f>INT(MOD(MOD(N8,3600),60))</f>
        <v>36</v>
      </c>
      <c r="V8" s="24" t="s">
        <v>4</v>
      </c>
      <c r="W8" s="25">
        <f>((H8-$H$5)*3600+(I8-$I$5)*60+(J8-$J$5))</f>
        <v>8268</v>
      </c>
      <c r="X8" s="25"/>
      <c r="Y8" s="26"/>
      <c r="Z8" s="27">
        <f>INT(W8/3600)</f>
        <v>2</v>
      </c>
      <c r="AA8" s="11" t="s">
        <v>2</v>
      </c>
      <c r="AB8" s="11">
        <f>INT(MOD(W8,3600)/60)</f>
        <v>17</v>
      </c>
      <c r="AC8" s="11" t="s">
        <v>3</v>
      </c>
      <c r="AD8" s="11">
        <f>INT(MOD(MOD(W8,3600),60))</f>
        <v>48</v>
      </c>
      <c r="AE8" s="24" t="s">
        <v>4</v>
      </c>
    </row>
    <row r="9" spans="1:31" ht="23.25" customHeight="1">
      <c r="A9" s="28">
        <v>2</v>
      </c>
      <c r="B9" s="29" t="s">
        <v>34</v>
      </c>
      <c r="C9" s="14" t="s">
        <v>35</v>
      </c>
      <c r="D9" s="13" t="s">
        <v>38</v>
      </c>
      <c r="E9" s="13"/>
      <c r="F9" s="15">
        <v>0.9269</v>
      </c>
      <c r="G9" s="16"/>
      <c r="H9" s="17">
        <v>15</v>
      </c>
      <c r="I9" s="17">
        <v>21</v>
      </c>
      <c r="J9" s="18">
        <v>7</v>
      </c>
      <c r="K9" s="5"/>
      <c r="L9" s="5"/>
      <c r="M9" s="5"/>
      <c r="N9" s="20">
        <f>((H9-$H$5)*3600+(I9-$I$5)*60+(J9-$J$5))*F9</f>
        <v>7291.922299999999</v>
      </c>
      <c r="O9" s="21"/>
      <c r="P9" s="21"/>
      <c r="Q9" s="22">
        <f>INT(N9/3600)</f>
        <v>2</v>
      </c>
      <c r="R9" s="11" t="s">
        <v>2</v>
      </c>
      <c r="S9" s="22">
        <f>INT(MOD(N9,3600)/60)</f>
        <v>1</v>
      </c>
      <c r="T9" s="11" t="s">
        <v>3</v>
      </c>
      <c r="U9" s="23">
        <f>INT(MOD(MOD(N9,3600),60))</f>
        <v>31</v>
      </c>
      <c r="V9" s="24" t="s">
        <v>4</v>
      </c>
      <c r="W9" s="25">
        <f>((H9-$H$5)*3600+(I9-$I$5)*60+(J9-$J$5))</f>
        <v>7867</v>
      </c>
      <c r="X9" s="25"/>
      <c r="Y9" s="26"/>
      <c r="Z9" s="27">
        <f>INT(W9/3600)</f>
        <v>2</v>
      </c>
      <c r="AA9" s="11" t="s">
        <v>2</v>
      </c>
      <c r="AB9" s="11">
        <f>INT(MOD(W9,3600)/60)</f>
        <v>11</v>
      </c>
      <c r="AC9" s="11" t="s">
        <v>3</v>
      </c>
      <c r="AD9" s="11">
        <f>INT(MOD(MOD(W9,3600),60))</f>
        <v>7</v>
      </c>
      <c r="AE9" s="24" t="s">
        <v>4</v>
      </c>
    </row>
    <row r="10" spans="1:31" ht="23.25" customHeight="1">
      <c r="A10" s="28">
        <v>3</v>
      </c>
      <c r="B10" s="12" t="s">
        <v>39</v>
      </c>
      <c r="C10" s="14" t="s">
        <v>40</v>
      </c>
      <c r="D10" s="13" t="s">
        <v>38</v>
      </c>
      <c r="E10" s="13"/>
      <c r="F10" s="15">
        <v>0.9144</v>
      </c>
      <c r="G10" s="16"/>
      <c r="H10" s="17">
        <v>15</v>
      </c>
      <c r="I10" s="17">
        <v>31</v>
      </c>
      <c r="J10" s="18">
        <v>52</v>
      </c>
      <c r="K10" s="19"/>
      <c r="L10" s="5"/>
      <c r="M10" s="5"/>
      <c r="N10" s="20">
        <f>((H10-$H$5)*3600+(I10-$I$5)*60+(J10-$J$5))*F10</f>
        <v>7783.3728</v>
      </c>
      <c r="O10" s="30"/>
      <c r="P10" s="30"/>
      <c r="Q10" s="17">
        <f>INT(N10/3600)</f>
        <v>2</v>
      </c>
      <c r="R10" s="27" t="s">
        <v>2</v>
      </c>
      <c r="S10" s="17">
        <f>INT(MOD(N10,3600)/60)</f>
        <v>9</v>
      </c>
      <c r="T10" s="27" t="s">
        <v>3</v>
      </c>
      <c r="U10" s="31">
        <f>INT(MOD(MOD(N10,3600),60))</f>
        <v>43</v>
      </c>
      <c r="V10" s="32" t="s">
        <v>4</v>
      </c>
      <c r="W10" s="25">
        <f>((H10-$H$5)*3600+(I10-$I$5)*60+(J10-$J$5))</f>
        <v>8512</v>
      </c>
      <c r="X10" s="26"/>
      <c r="Y10" s="26"/>
      <c r="Z10" s="27">
        <f>INT(W10/3600)</f>
        <v>2</v>
      </c>
      <c r="AA10" s="27" t="s">
        <v>2</v>
      </c>
      <c r="AB10" s="27">
        <f>INT(MOD(W10,3600)/60)</f>
        <v>21</v>
      </c>
      <c r="AC10" s="27" t="s">
        <v>3</v>
      </c>
      <c r="AD10" s="27">
        <f>INT(MOD(MOD(W10,3600),60))</f>
        <v>52</v>
      </c>
      <c r="AE10" s="32" t="s">
        <v>4</v>
      </c>
    </row>
    <row r="11" ht="23.25" customHeight="1"/>
  </sheetData>
  <mergeCells count="12">
    <mergeCell ref="A5:B5"/>
    <mergeCell ref="F5:G5"/>
    <mergeCell ref="Q5:T5"/>
    <mergeCell ref="U5:AE5"/>
    <mergeCell ref="B6:J6"/>
    <mergeCell ref="G7:J7"/>
    <mergeCell ref="N7:V7"/>
    <mergeCell ref="Y7:AE7"/>
    <mergeCell ref="A1:AE1"/>
    <mergeCell ref="A2:AE2"/>
    <mergeCell ref="A4:AE4"/>
    <mergeCell ref="A3:AD3"/>
  </mergeCells>
  <printOptions horizontalCentered="1"/>
  <pageMargins left="0.31" right="0.19" top="0.8" bottom="0.51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AF38"/>
  <sheetViews>
    <sheetView showGridLines="0" workbookViewId="0" topLeftCell="A1">
      <selection activeCell="D29" sqref="D29"/>
    </sheetView>
  </sheetViews>
  <sheetFormatPr defaultColWidth="9.140625" defaultRowHeight="12.75"/>
  <cols>
    <col min="1" max="1" width="4.28125" style="0" bestFit="1" customWidth="1"/>
    <col min="2" max="2" width="13.140625" style="1" bestFit="1" customWidth="1"/>
    <col min="3" max="3" width="24.00390625" style="0" bestFit="1" customWidth="1"/>
    <col min="4" max="4" width="5.57421875" style="0" bestFit="1" customWidth="1"/>
    <col min="5" max="5" width="6.00390625" style="0" hidden="1" customWidth="1"/>
    <col min="6" max="6" width="6.57421875" style="0" bestFit="1" customWidth="1"/>
    <col min="7" max="7" width="1.57421875" style="0" customWidth="1"/>
    <col min="8" max="8" width="3.57421875" style="0" bestFit="1" customWidth="1"/>
    <col min="9" max="10" width="4.00390625" style="0" bestFit="1" customWidth="1"/>
    <col min="11" max="11" width="1.28515625" style="0" hidden="1" customWidth="1"/>
    <col min="12" max="12" width="1.7109375" style="0" hidden="1" customWidth="1"/>
    <col min="13" max="13" width="0.13671875" style="0" hidden="1" customWidth="1"/>
    <col min="14" max="14" width="2.57421875" style="0" customWidth="1"/>
    <col min="15" max="15" width="1.28515625" style="0" hidden="1" customWidth="1"/>
    <col min="16" max="16" width="4.421875" style="0" hidden="1" customWidth="1"/>
    <col min="17" max="21" width="2.7109375" style="1" customWidth="1"/>
    <col min="22" max="22" width="2.140625" style="1" bestFit="1" customWidth="1"/>
    <col min="23" max="23" width="8.00390625" style="1" hidden="1" customWidth="1"/>
    <col min="24" max="24" width="1.8515625" style="1" hidden="1" customWidth="1"/>
    <col min="25" max="25" width="1.7109375" style="1" customWidth="1"/>
    <col min="26" max="31" width="2.7109375" style="1" customWidth="1"/>
  </cols>
  <sheetData>
    <row r="1" spans="1:31" ht="27.7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22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6.5" customHeight="1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/>
    </row>
    <row r="4" spans="1:31" ht="30" customHeight="1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ht="27" customHeight="1">
      <c r="A5" s="54" t="s">
        <v>41</v>
      </c>
      <c r="B5" s="54"/>
      <c r="C5" s="6"/>
      <c r="D5" s="6"/>
      <c r="E5" s="6"/>
      <c r="F5" s="54" t="s">
        <v>5</v>
      </c>
      <c r="G5" s="54"/>
      <c r="H5" s="7" t="s">
        <v>24</v>
      </c>
      <c r="I5" s="8" t="s">
        <v>47</v>
      </c>
      <c r="J5" s="8" t="s">
        <v>33</v>
      </c>
      <c r="K5" s="5"/>
      <c r="L5" s="5"/>
      <c r="M5" s="9"/>
      <c r="N5" s="10"/>
      <c r="O5" s="10"/>
      <c r="P5" s="10"/>
      <c r="Q5" s="55" t="s">
        <v>42</v>
      </c>
      <c r="R5" s="55"/>
      <c r="S5" s="55"/>
      <c r="T5" s="55"/>
      <c r="U5" s="56" t="s">
        <v>49</v>
      </c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2:31" ht="12.75">
      <c r="B6" s="50"/>
      <c r="C6" s="50"/>
      <c r="D6" s="50"/>
      <c r="E6" s="50"/>
      <c r="F6" s="50"/>
      <c r="G6" s="50"/>
      <c r="H6" s="50"/>
      <c r="I6" s="50"/>
      <c r="J6" s="50"/>
      <c r="K6" s="5"/>
      <c r="L6" s="5"/>
      <c r="M6" s="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6.5" customHeight="1">
      <c r="A7" s="3" t="s">
        <v>11</v>
      </c>
      <c r="B7" s="3" t="s">
        <v>12</v>
      </c>
      <c r="C7" s="3" t="s">
        <v>19</v>
      </c>
      <c r="D7" s="3" t="s">
        <v>13</v>
      </c>
      <c r="E7" s="3" t="s">
        <v>18</v>
      </c>
      <c r="F7" s="3" t="s">
        <v>1</v>
      </c>
      <c r="G7" s="51" t="s">
        <v>20</v>
      </c>
      <c r="H7" s="52"/>
      <c r="I7" s="52"/>
      <c r="J7" s="53"/>
      <c r="K7" s="4"/>
      <c r="L7" s="4"/>
      <c r="M7" s="4"/>
      <c r="N7" s="51" t="s">
        <v>7</v>
      </c>
      <c r="O7" s="52"/>
      <c r="P7" s="52"/>
      <c r="Q7" s="52"/>
      <c r="R7" s="52"/>
      <c r="S7" s="52"/>
      <c r="T7" s="52"/>
      <c r="U7" s="52"/>
      <c r="V7" s="53"/>
      <c r="W7" s="3"/>
      <c r="X7" s="3"/>
      <c r="Y7" s="51" t="s">
        <v>21</v>
      </c>
      <c r="Z7" s="52"/>
      <c r="AA7" s="52"/>
      <c r="AB7" s="52"/>
      <c r="AC7" s="52"/>
      <c r="AD7" s="52"/>
      <c r="AE7" s="53"/>
    </row>
    <row r="8" spans="1:31" ht="23.25" customHeight="1">
      <c r="A8" s="28">
        <v>1</v>
      </c>
      <c r="B8" s="12" t="s">
        <v>36</v>
      </c>
      <c r="C8" s="14" t="s">
        <v>37</v>
      </c>
      <c r="D8" s="13" t="s">
        <v>38</v>
      </c>
      <c r="E8" s="13"/>
      <c r="F8" s="15">
        <v>0.8753</v>
      </c>
      <c r="G8" s="16"/>
      <c r="H8" s="17">
        <v>15</v>
      </c>
      <c r="I8" s="17">
        <v>25</v>
      </c>
      <c r="J8" s="18">
        <v>30</v>
      </c>
      <c r="K8" s="5"/>
      <c r="L8" s="5"/>
      <c r="M8" s="5"/>
      <c r="N8" s="20">
        <f>((H8-$H$5)*3600+(I8-$I$5)*60+(J8-$J$5))*F8</f>
        <v>2967.267</v>
      </c>
      <c r="O8" s="21"/>
      <c r="P8" s="21"/>
      <c r="Q8" s="22">
        <f>INT(N8/3600)</f>
        <v>0</v>
      </c>
      <c r="R8" s="11" t="s">
        <v>2</v>
      </c>
      <c r="S8" s="22">
        <f>INT(MOD(N8,3600)/60)</f>
        <v>49</v>
      </c>
      <c r="T8" s="11" t="s">
        <v>3</v>
      </c>
      <c r="U8" s="23">
        <f>INT(MOD(MOD(N8,3600),60))</f>
        <v>27</v>
      </c>
      <c r="V8" s="24" t="s">
        <v>4</v>
      </c>
      <c r="W8" s="25">
        <f>((H8-$H$5)*3600+(I8-$I$5)*60+(J8-$J$5))</f>
        <v>3390</v>
      </c>
      <c r="X8" s="25"/>
      <c r="Y8" s="26"/>
      <c r="Z8" s="27">
        <f>INT(W8/3600)</f>
        <v>0</v>
      </c>
      <c r="AA8" s="11" t="s">
        <v>2</v>
      </c>
      <c r="AB8" s="11">
        <f>INT(MOD(W8,3600)/60)</f>
        <v>56</v>
      </c>
      <c r="AC8" s="11" t="s">
        <v>3</v>
      </c>
      <c r="AD8" s="11">
        <f>INT(MOD(MOD(W8,3600),60))</f>
        <v>30</v>
      </c>
      <c r="AE8" s="24" t="s">
        <v>4</v>
      </c>
    </row>
    <row r="9" spans="1:31" ht="23.25" customHeight="1">
      <c r="A9" s="28">
        <v>2</v>
      </c>
      <c r="B9" s="29" t="s">
        <v>34</v>
      </c>
      <c r="C9" s="14" t="s">
        <v>35</v>
      </c>
      <c r="D9" s="13" t="s">
        <v>38</v>
      </c>
      <c r="E9" s="13"/>
      <c r="F9" s="15">
        <v>0.9269</v>
      </c>
      <c r="G9" s="16"/>
      <c r="H9" s="17">
        <v>15</v>
      </c>
      <c r="I9" s="17">
        <v>22</v>
      </c>
      <c r="J9" s="18">
        <v>28</v>
      </c>
      <c r="K9" s="5"/>
      <c r="L9" s="5"/>
      <c r="M9" s="5"/>
      <c r="N9" s="20">
        <f>((H9-$H$5)*3600+(I9-$I$5)*60+(J9-$J$5))*F9</f>
        <v>2973.4952</v>
      </c>
      <c r="O9" s="21"/>
      <c r="P9" s="21"/>
      <c r="Q9" s="22">
        <f>INT(N9/3600)</f>
        <v>0</v>
      </c>
      <c r="R9" s="11" t="s">
        <v>2</v>
      </c>
      <c r="S9" s="22">
        <f>INT(MOD(N9,3600)/60)</f>
        <v>49</v>
      </c>
      <c r="T9" s="11" t="s">
        <v>3</v>
      </c>
      <c r="U9" s="23">
        <f>INT(MOD(MOD(N9,3600),60))</f>
        <v>33</v>
      </c>
      <c r="V9" s="24" t="s">
        <v>4</v>
      </c>
      <c r="W9" s="25">
        <f>((H9-$H$5)*3600+(I9-$I$5)*60+(J9-$J$5))</f>
        <v>3208</v>
      </c>
      <c r="X9" s="25"/>
      <c r="Y9" s="26"/>
      <c r="Z9" s="27">
        <f>INT(W9/3600)</f>
        <v>0</v>
      </c>
      <c r="AA9" s="11" t="s">
        <v>2</v>
      </c>
      <c r="AB9" s="11">
        <f>INT(MOD(W9,3600)/60)</f>
        <v>53</v>
      </c>
      <c r="AC9" s="11" t="s">
        <v>3</v>
      </c>
      <c r="AD9" s="11">
        <f>INT(MOD(MOD(W9,3600),60))</f>
        <v>28</v>
      </c>
      <c r="AE9" s="24" t="s">
        <v>4</v>
      </c>
    </row>
    <row r="10" spans="1:31" ht="23.25" customHeight="1">
      <c r="A10" s="28">
        <v>3</v>
      </c>
      <c r="B10" s="12" t="s">
        <v>39</v>
      </c>
      <c r="C10" s="14" t="s">
        <v>40</v>
      </c>
      <c r="D10" s="13" t="s">
        <v>38</v>
      </c>
      <c r="E10" s="13"/>
      <c r="F10" s="15">
        <v>0.9144</v>
      </c>
      <c r="G10" s="16"/>
      <c r="H10" s="17">
        <v>15</v>
      </c>
      <c r="I10" s="17">
        <v>23</v>
      </c>
      <c r="J10" s="18">
        <v>37</v>
      </c>
      <c r="K10" s="19"/>
      <c r="L10" s="5"/>
      <c r="M10" s="5"/>
      <c r="N10" s="20">
        <f>((H10-$H$5)*3600+(I10-$I$5)*60+(J10-$J$5))*F10</f>
        <v>2996.4888</v>
      </c>
      <c r="O10" s="30"/>
      <c r="P10" s="30"/>
      <c r="Q10" s="17">
        <f>INT(N10/3600)</f>
        <v>0</v>
      </c>
      <c r="R10" s="27" t="s">
        <v>2</v>
      </c>
      <c r="S10" s="17">
        <f>INT(MOD(N10,3600)/60)</f>
        <v>49</v>
      </c>
      <c r="T10" s="27" t="s">
        <v>3</v>
      </c>
      <c r="U10" s="31">
        <f>INT(MOD(MOD(N10,3600),60))</f>
        <v>56</v>
      </c>
      <c r="V10" s="32" t="s">
        <v>4</v>
      </c>
      <c r="W10" s="25">
        <f>((H10-$H$5)*3600+(I10-$I$5)*60+(J10-$J$5))</f>
        <v>3277</v>
      </c>
      <c r="X10" s="26"/>
      <c r="Y10" s="26"/>
      <c r="Z10" s="27">
        <f>INT(W10/3600)</f>
        <v>0</v>
      </c>
      <c r="AA10" s="27" t="s">
        <v>2</v>
      </c>
      <c r="AB10" s="27">
        <f>INT(MOD(W10,3600)/60)</f>
        <v>54</v>
      </c>
      <c r="AC10" s="27" t="s">
        <v>3</v>
      </c>
      <c r="AD10" s="27">
        <f>INT(MOD(MOD(W10,3600),60))</f>
        <v>37</v>
      </c>
      <c r="AE10" s="32" t="s">
        <v>4</v>
      </c>
    </row>
    <row r="38" spans="17:32" ht="12.75">
      <c r="Q38"/>
      <c r="AF38" s="1"/>
    </row>
  </sheetData>
  <mergeCells count="12">
    <mergeCell ref="A1:AE1"/>
    <mergeCell ref="A2:AE2"/>
    <mergeCell ref="A3:AD3"/>
    <mergeCell ref="A4:AE4"/>
    <mergeCell ref="A5:B5"/>
    <mergeCell ref="F5:G5"/>
    <mergeCell ref="Q5:T5"/>
    <mergeCell ref="U5:AE5"/>
    <mergeCell ref="B6:J6"/>
    <mergeCell ref="G7:J7"/>
    <mergeCell ref="N7:V7"/>
    <mergeCell ref="Y7:AE7"/>
  </mergeCells>
  <printOptions horizontalCentered="1"/>
  <pageMargins left="0.46" right="0.19" top="0.32" bottom="0.12" header="0.31" footer="0.12"/>
  <pageSetup horizontalDpi="600" verticalDpi="600" orientation="landscape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"/>
  <sheetViews>
    <sheetView showGridLines="0" tabSelected="1" workbookViewId="0" topLeftCell="A1">
      <selection activeCell="J20" sqref="J20"/>
    </sheetView>
  </sheetViews>
  <sheetFormatPr defaultColWidth="9.140625" defaultRowHeight="12.75"/>
  <cols>
    <col min="1" max="1" width="4.28125" style="0" bestFit="1" customWidth="1"/>
    <col min="2" max="2" width="13.140625" style="1" bestFit="1" customWidth="1"/>
    <col min="3" max="3" width="24.00390625" style="0" bestFit="1" customWidth="1"/>
    <col min="4" max="4" width="5.57421875" style="0" bestFit="1" customWidth="1"/>
    <col min="5" max="5" width="6.00390625" style="0" hidden="1" customWidth="1"/>
    <col min="6" max="6" width="6.57421875" style="0" bestFit="1" customWidth="1"/>
    <col min="7" max="7" width="1.57421875" style="0" customWidth="1"/>
    <col min="8" max="8" width="3.57421875" style="0" bestFit="1" customWidth="1"/>
    <col min="9" max="10" width="4.00390625" style="0" bestFit="1" customWidth="1"/>
    <col min="11" max="11" width="1.28515625" style="0" hidden="1" customWidth="1"/>
    <col min="12" max="12" width="1.7109375" style="0" hidden="1" customWidth="1"/>
    <col min="13" max="13" width="0.13671875" style="0" hidden="1" customWidth="1"/>
    <col min="14" max="14" width="2.57421875" style="0" customWidth="1"/>
    <col min="15" max="15" width="1.28515625" style="0" hidden="1" customWidth="1"/>
    <col min="16" max="16" width="4.421875" style="0" hidden="1" customWidth="1"/>
    <col min="17" max="21" width="2.7109375" style="1" customWidth="1"/>
    <col min="22" max="22" width="2.140625" style="1" bestFit="1" customWidth="1"/>
    <col min="23" max="23" width="8.00390625" style="1" hidden="1" customWidth="1"/>
    <col min="24" max="24" width="1.8515625" style="1" hidden="1" customWidth="1"/>
    <col min="25" max="25" width="1.7109375" style="1" customWidth="1"/>
    <col min="26" max="31" width="2.7109375" style="1" customWidth="1"/>
  </cols>
  <sheetData>
    <row r="1" spans="1:31" ht="27.7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22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6.5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/>
    </row>
    <row r="4" spans="1:31" ht="30" customHeight="1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ht="27" customHeight="1">
      <c r="A5" s="54" t="s">
        <v>43</v>
      </c>
      <c r="B5" s="54"/>
      <c r="C5" s="6"/>
      <c r="D5" s="6"/>
      <c r="E5" s="6"/>
      <c r="F5" s="54" t="s">
        <v>5</v>
      </c>
      <c r="G5" s="54"/>
      <c r="H5" s="7" t="s">
        <v>56</v>
      </c>
      <c r="I5" s="8" t="s">
        <v>57</v>
      </c>
      <c r="J5" s="8" t="s">
        <v>33</v>
      </c>
      <c r="K5" s="5"/>
      <c r="L5" s="5"/>
      <c r="M5" s="9"/>
      <c r="N5" s="10"/>
      <c r="O5" s="10"/>
      <c r="P5" s="10"/>
      <c r="Q5" s="55" t="s">
        <v>44</v>
      </c>
      <c r="R5" s="55"/>
      <c r="S5" s="55"/>
      <c r="T5" s="55"/>
      <c r="U5" s="56" t="s">
        <v>50</v>
      </c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2:31" ht="12.75">
      <c r="B6" s="50"/>
      <c r="C6" s="50"/>
      <c r="D6" s="50"/>
      <c r="E6" s="50"/>
      <c r="F6" s="50"/>
      <c r="G6" s="50"/>
      <c r="H6" s="50"/>
      <c r="I6" s="50"/>
      <c r="J6" s="50"/>
      <c r="K6" s="5"/>
      <c r="L6" s="5"/>
      <c r="M6" s="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6.5" customHeight="1">
      <c r="A7" s="3" t="s">
        <v>11</v>
      </c>
      <c r="B7" s="3" t="s">
        <v>12</v>
      </c>
      <c r="C7" s="3" t="s">
        <v>19</v>
      </c>
      <c r="D7" s="3" t="s">
        <v>13</v>
      </c>
      <c r="E7" s="3" t="s">
        <v>18</v>
      </c>
      <c r="F7" s="3" t="s">
        <v>1</v>
      </c>
      <c r="G7" s="51" t="s">
        <v>20</v>
      </c>
      <c r="H7" s="52"/>
      <c r="I7" s="52"/>
      <c r="J7" s="53"/>
      <c r="K7" s="4"/>
      <c r="L7" s="4"/>
      <c r="M7" s="4"/>
      <c r="N7" s="51" t="s">
        <v>7</v>
      </c>
      <c r="O7" s="52"/>
      <c r="P7" s="52"/>
      <c r="Q7" s="52"/>
      <c r="R7" s="52"/>
      <c r="S7" s="52"/>
      <c r="T7" s="52"/>
      <c r="U7" s="52"/>
      <c r="V7" s="53"/>
      <c r="W7" s="3"/>
      <c r="X7" s="3"/>
      <c r="Y7" s="51" t="s">
        <v>21</v>
      </c>
      <c r="Z7" s="52"/>
      <c r="AA7" s="52"/>
      <c r="AB7" s="52"/>
      <c r="AC7" s="52"/>
      <c r="AD7" s="52"/>
      <c r="AE7" s="53"/>
    </row>
    <row r="8" spans="1:31" ht="23.25" customHeight="1">
      <c r="A8" s="28">
        <v>1</v>
      </c>
      <c r="B8" s="29" t="s">
        <v>34</v>
      </c>
      <c r="C8" s="14" t="s">
        <v>35</v>
      </c>
      <c r="D8" s="13" t="s">
        <v>38</v>
      </c>
      <c r="E8" s="13"/>
      <c r="F8" s="15">
        <v>0.9269</v>
      </c>
      <c r="G8" s="16"/>
      <c r="H8" s="17">
        <v>16</v>
      </c>
      <c r="I8" s="17">
        <v>16</v>
      </c>
      <c r="J8" s="18">
        <v>45</v>
      </c>
      <c r="K8" s="5"/>
      <c r="L8" s="5"/>
      <c r="M8" s="5"/>
      <c r="N8" s="20">
        <f>((H8-$H$5)*3600+(I8-$I$5)*60+(J8-$J$5))*F8</f>
        <v>2099.4285</v>
      </c>
      <c r="O8" s="21"/>
      <c r="P8" s="21"/>
      <c r="Q8" s="22">
        <f>INT(N8/3600)</f>
        <v>0</v>
      </c>
      <c r="R8" s="11" t="s">
        <v>2</v>
      </c>
      <c r="S8" s="22">
        <f>INT(MOD(N8,3600)/60)</f>
        <v>34</v>
      </c>
      <c r="T8" s="11" t="s">
        <v>3</v>
      </c>
      <c r="U8" s="23">
        <f>INT(MOD(MOD(N8,3600),60))</f>
        <v>59</v>
      </c>
      <c r="V8" s="24" t="s">
        <v>4</v>
      </c>
      <c r="W8" s="25">
        <f>((H8-$H$5)*3600+(I8-$I$5)*60+(J8-$J$5))</f>
        <v>2265</v>
      </c>
      <c r="X8" s="25"/>
      <c r="Y8" s="26"/>
      <c r="Z8" s="27">
        <f>INT(W8/3600)</f>
        <v>0</v>
      </c>
      <c r="AA8" s="11" t="s">
        <v>2</v>
      </c>
      <c r="AB8" s="11">
        <f>INT(MOD(W8,3600)/60)</f>
        <v>37</v>
      </c>
      <c r="AC8" s="11" t="s">
        <v>3</v>
      </c>
      <c r="AD8" s="11">
        <f>INT(MOD(MOD(W8,3600),60))</f>
        <v>45</v>
      </c>
      <c r="AE8" s="24" t="s">
        <v>4</v>
      </c>
    </row>
    <row r="9" spans="1:31" ht="23.25" customHeight="1">
      <c r="A9" s="28">
        <v>2</v>
      </c>
      <c r="B9" s="12" t="s">
        <v>36</v>
      </c>
      <c r="C9" s="14" t="s">
        <v>37</v>
      </c>
      <c r="D9" s="13" t="s">
        <v>38</v>
      </c>
      <c r="E9" s="13"/>
      <c r="F9" s="15">
        <v>0.8753</v>
      </c>
      <c r="G9" s="16"/>
      <c r="H9" s="17">
        <v>16</v>
      </c>
      <c r="I9" s="17">
        <v>20</v>
      </c>
      <c r="J9" s="18">
        <v>45</v>
      </c>
      <c r="K9" s="5"/>
      <c r="L9" s="5"/>
      <c r="M9" s="5"/>
      <c r="N9" s="20">
        <f>((H9-$H$5)*3600+(I9-$I$5)*60+(J9-$J$5))*F9</f>
        <v>2192.6265</v>
      </c>
      <c r="O9" s="21"/>
      <c r="P9" s="21"/>
      <c r="Q9" s="22">
        <f>INT(N9/3600)</f>
        <v>0</v>
      </c>
      <c r="R9" s="11" t="s">
        <v>2</v>
      </c>
      <c r="S9" s="22">
        <f>INT(MOD(N9,3600)/60)</f>
        <v>36</v>
      </c>
      <c r="T9" s="11" t="s">
        <v>3</v>
      </c>
      <c r="U9" s="23">
        <f>INT(MOD(MOD(N9,3600),60))</f>
        <v>32</v>
      </c>
      <c r="V9" s="24" t="s">
        <v>4</v>
      </c>
      <c r="W9" s="25">
        <f>((H9-$H$5)*3600+(I9-$I$5)*60+(J9-$J$5))</f>
        <v>2505</v>
      </c>
      <c r="X9" s="25"/>
      <c r="Y9" s="26"/>
      <c r="Z9" s="27">
        <f>INT(W9/3600)</f>
        <v>0</v>
      </c>
      <c r="AA9" s="11" t="s">
        <v>2</v>
      </c>
      <c r="AB9" s="11">
        <f>INT(MOD(W9,3600)/60)</f>
        <v>41</v>
      </c>
      <c r="AC9" s="11" t="s">
        <v>3</v>
      </c>
      <c r="AD9" s="11">
        <f>INT(MOD(MOD(W9,3600),60))</f>
        <v>45</v>
      </c>
      <c r="AE9" s="24" t="s">
        <v>4</v>
      </c>
    </row>
    <row r="10" spans="1:31" ht="23.25" customHeight="1">
      <c r="A10" s="28">
        <v>3</v>
      </c>
      <c r="B10" s="12" t="s">
        <v>39</v>
      </c>
      <c r="C10" s="14" t="s">
        <v>40</v>
      </c>
      <c r="D10" s="13" t="s">
        <v>38</v>
      </c>
      <c r="E10" s="13"/>
      <c r="F10" s="15">
        <v>0.9144</v>
      </c>
      <c r="G10" s="16"/>
      <c r="H10" s="17">
        <v>16</v>
      </c>
      <c r="I10" s="17">
        <v>19</v>
      </c>
      <c r="J10" s="18">
        <v>54</v>
      </c>
      <c r="K10" s="19"/>
      <c r="L10" s="5"/>
      <c r="M10" s="5"/>
      <c r="N10" s="20">
        <f>((H10-$H$5)*3600+(I10-$I$5)*60+(J10-$J$5))*F10</f>
        <v>2243.9376</v>
      </c>
      <c r="O10" s="30"/>
      <c r="P10" s="30"/>
      <c r="Q10" s="17">
        <f>INT(N10/3600)</f>
        <v>0</v>
      </c>
      <c r="R10" s="27" t="s">
        <v>2</v>
      </c>
      <c r="S10" s="17">
        <f>INT(MOD(N10,3600)/60)</f>
        <v>37</v>
      </c>
      <c r="T10" s="27" t="s">
        <v>3</v>
      </c>
      <c r="U10" s="31">
        <f>INT(MOD(MOD(N10,3600),60))</f>
        <v>23</v>
      </c>
      <c r="V10" s="32" t="s">
        <v>4</v>
      </c>
      <c r="W10" s="25">
        <f>((H10-$H$5)*3600+(I10-$I$5)*60+(J10-$J$5))</f>
        <v>2454</v>
      </c>
      <c r="X10" s="26"/>
      <c r="Y10" s="26"/>
      <c r="Z10" s="27">
        <f>INT(W10/3600)</f>
        <v>0</v>
      </c>
      <c r="AA10" s="27" t="s">
        <v>2</v>
      </c>
      <c r="AB10" s="27">
        <f>INT(MOD(W10,3600)/60)</f>
        <v>40</v>
      </c>
      <c r="AC10" s="27" t="s">
        <v>3</v>
      </c>
      <c r="AD10" s="27">
        <f>INT(MOD(MOD(W10,3600),60))</f>
        <v>54</v>
      </c>
      <c r="AE10" s="32" t="s">
        <v>4</v>
      </c>
    </row>
    <row r="11" ht="23.25" customHeight="1"/>
  </sheetData>
  <mergeCells count="12">
    <mergeCell ref="A1:AE1"/>
    <mergeCell ref="A2:AE2"/>
    <mergeCell ref="A3:AD3"/>
    <mergeCell ref="A4:AE4"/>
    <mergeCell ref="A5:B5"/>
    <mergeCell ref="F5:G5"/>
    <mergeCell ref="Q5:T5"/>
    <mergeCell ref="U5:AE5"/>
    <mergeCell ref="B6:J6"/>
    <mergeCell ref="G7:J7"/>
    <mergeCell ref="N7:V7"/>
    <mergeCell ref="Y7:AE7"/>
  </mergeCells>
  <printOptions/>
  <pageMargins left="0.75" right="0.75" top="1" bottom="1" header="0.492125985" footer="0.49212598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Clube dos Jangadeiros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Clube dos Jangadeiros</dc:creator>
  <cp:keywords/>
  <dc:description/>
  <cp:lastModifiedBy>Jangadeiros</cp:lastModifiedBy>
  <cp:lastPrinted>2014-07-06T20:12:33Z</cp:lastPrinted>
  <dcterms:created xsi:type="dcterms:W3CDTF">2000-10-06T21:13:35Z</dcterms:created>
  <dcterms:modified xsi:type="dcterms:W3CDTF">2014-07-06T20:19:01Z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